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12915"/>
  </bookViews>
  <sheets>
    <sheet name="budget étudiant type" sheetId="1" r:id="rId1"/>
    <sheet name="Répartition des dépenses" sheetId="2" r:id="rId2"/>
    <sheet name="analyse graphique" sheetId="3" r:id="rId3"/>
  </sheets>
  <definedNames>
    <definedName name="SOLDE">'analyse graphique'!$B$2:$B$13</definedName>
  </definedNames>
  <calcPr calcId="125725"/>
</workbook>
</file>

<file path=xl/calcChain.xml><?xml version="1.0" encoding="utf-8"?>
<calcChain xmlns="http://schemas.openxmlformats.org/spreadsheetml/2006/main">
  <c r="O16" i="1"/>
  <c r="O14"/>
  <c r="D4"/>
  <c r="D16"/>
  <c r="E16"/>
  <c r="F16"/>
  <c r="G16"/>
  <c r="H16"/>
  <c r="I16"/>
  <c r="J16"/>
  <c r="K16"/>
  <c r="L16"/>
  <c r="M16"/>
  <c r="N16"/>
  <c r="C16"/>
  <c r="F13" i="3"/>
  <c r="F12"/>
  <c r="F11"/>
  <c r="F10"/>
  <c r="F9"/>
  <c r="F8"/>
  <c r="F7"/>
  <c r="F6"/>
  <c r="F5"/>
  <c r="F4"/>
  <c r="F3"/>
  <c r="F2"/>
  <c r="B9" i="2"/>
  <c r="B8"/>
  <c r="B7"/>
  <c r="B6"/>
  <c r="B5"/>
  <c r="B4"/>
  <c r="B3"/>
  <c r="B2"/>
  <c r="B1"/>
  <c r="A9"/>
  <c r="A8"/>
  <c r="A7"/>
  <c r="A6"/>
  <c r="A5"/>
  <c r="A4"/>
  <c r="A3"/>
  <c r="A2"/>
  <c r="A1"/>
  <c r="N79" i="1"/>
  <c r="E13" i="3"/>
  <c r="M79" i="1"/>
  <c r="E12" i="3"/>
  <c r="L79" i="1"/>
  <c r="E11" i="3" s="1"/>
  <c r="K79" i="1"/>
  <c r="E10" i="3"/>
  <c r="J79" i="1"/>
  <c r="E9" i="3"/>
  <c r="I79" i="1"/>
  <c r="E8" i="3"/>
  <c r="H79" i="1"/>
  <c r="E7" i="3"/>
  <c r="G79" i="1"/>
  <c r="E6" i="3"/>
  <c r="F79" i="1"/>
  <c r="E5" i="3"/>
  <c r="E79" i="1"/>
  <c r="E4" i="3"/>
  <c r="D79" i="1"/>
  <c r="E3" i="3"/>
  <c r="C79" i="1"/>
  <c r="E2" i="3"/>
  <c r="O77" i="1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6"/>
  <c r="O35"/>
  <c r="O34"/>
  <c r="O33"/>
  <c r="O32"/>
  <c r="O31"/>
  <c r="O79" s="1"/>
  <c r="O30"/>
  <c r="O29"/>
  <c r="O28"/>
  <c r="O27"/>
  <c r="O26"/>
  <c r="O25"/>
  <c r="O24"/>
  <c r="O23"/>
  <c r="O22"/>
  <c r="O21"/>
  <c r="O20"/>
  <c r="D81"/>
  <c r="B3" i="3" s="1"/>
  <c r="C81" i="1"/>
  <c r="B2" i="3"/>
  <c r="D2" s="1"/>
  <c r="O15" i="1"/>
  <c r="O13"/>
  <c r="O12"/>
  <c r="O11"/>
  <c r="O10"/>
  <c r="O9"/>
  <c r="O8"/>
  <c r="C2" i="3"/>
  <c r="O81" i="1" l="1"/>
  <c r="E4"/>
  <c r="D3" i="3"/>
  <c r="C3"/>
  <c r="E81" i="1" l="1"/>
  <c r="B4" i="3" l="1"/>
  <c r="F4" i="1"/>
  <c r="C4" i="3" l="1"/>
  <c r="D4"/>
  <c r="F81" i="1"/>
  <c r="G4" l="1"/>
  <c r="B5" i="3"/>
  <c r="G81" i="1" l="1"/>
  <c r="C5" i="3"/>
  <c r="D5"/>
  <c r="H4" i="1" l="1"/>
  <c r="B6" i="3"/>
  <c r="H81" i="1" l="1"/>
  <c r="C6" i="3"/>
  <c r="D6"/>
  <c r="I4" i="1" l="1"/>
  <c r="B7" i="3"/>
  <c r="I81" i="1" l="1"/>
  <c r="C7" i="3"/>
  <c r="D7"/>
  <c r="J4" i="1" l="1"/>
  <c r="J81" s="1"/>
  <c r="B8" i="3"/>
  <c r="K4" i="1" l="1"/>
  <c r="K81" s="1"/>
  <c r="B9" i="3"/>
  <c r="D8"/>
  <c r="C8"/>
  <c r="L4" i="1" l="1"/>
  <c r="L81" s="1"/>
  <c r="B10" i="3"/>
  <c r="C9"/>
  <c r="D9"/>
  <c r="B11" l="1"/>
  <c r="M4" i="1"/>
  <c r="M81" s="1"/>
  <c r="C10" i="3"/>
  <c r="D10"/>
  <c r="C11" l="1"/>
  <c r="D11"/>
  <c r="N4" i="1"/>
  <c r="B12" i="3"/>
  <c r="N81" i="1" l="1"/>
  <c r="B13" i="3" s="1"/>
  <c r="O4" i="1"/>
  <c r="D12" i="3"/>
  <c r="C12"/>
  <c r="D13" l="1"/>
  <c r="C13"/>
</calcChain>
</file>

<file path=xl/comments1.xml><?xml version="1.0" encoding="utf-8"?>
<comments xmlns="http://schemas.openxmlformats.org/spreadsheetml/2006/main">
  <authors>
    <author>Corinne</author>
  </authors>
  <commentList>
    <comment ref="C4" authorId="0">
      <text>
        <r>
          <rPr>
            <sz val="9"/>
            <color indexed="81"/>
            <rFont val="Tahoma"/>
            <family val="2"/>
          </rPr>
          <t xml:space="preserve">Mettre votre solde de début de période
</t>
        </r>
      </text>
    </comment>
  </commentList>
</comments>
</file>

<file path=xl/sharedStrings.xml><?xml version="1.0" encoding="utf-8"?>
<sst xmlns="http://schemas.openxmlformats.org/spreadsheetml/2006/main" count="132" uniqueCount="101">
  <si>
    <t>Faire son budget étudiant mois par mois</t>
  </si>
  <si>
    <t>Commentaires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</si>
  <si>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</si>
  <si>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</si>
  <si>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</si>
  <si>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</si>
  <si>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</si>
  <si>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</si>
  <si>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</si>
  <si>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</si>
  <si>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</si>
  <si>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</si>
  <si>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</si>
  <si>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</si>
  <si>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 Annuel</t>
  </si>
  <si>
    <t xml:space="preserve">   Solde de début de période  </t>
  </si>
  <si>
    <t>Revenus</t>
  </si>
  <si>
    <t>Bourse CROUS</t>
  </si>
  <si>
    <r>
      <t xml:space="preserve">Bourse </t>
    </r>
    <r>
      <rPr>
        <sz val="6"/>
        <color indexed="8"/>
        <rFont val="Arial"/>
        <family val="2"/>
      </rPr>
      <t>(au mérite, de fondation, des collectivités territoriales…)</t>
    </r>
  </si>
  <si>
    <t>APL / ALS</t>
  </si>
  <si>
    <t>Aides des parents</t>
  </si>
  <si>
    <t>job étudiant/d'été</t>
  </si>
  <si>
    <t>Apprentissage</t>
  </si>
  <si>
    <t>Prêt étudiant</t>
  </si>
  <si>
    <t>Autres</t>
  </si>
  <si>
    <t xml:space="preserve">Total Revenus  </t>
  </si>
  <si>
    <t>Dépenses</t>
  </si>
  <si>
    <t xml:space="preserve"> Logement</t>
  </si>
  <si>
    <r>
      <t>Loyer</t>
    </r>
    <r>
      <rPr>
        <sz val="6"/>
        <color indexed="8"/>
        <rFont val="Arial"/>
        <family val="2"/>
      </rPr>
      <t xml:space="preserve"> (internat, résidence universitaire etc )</t>
    </r>
  </si>
  <si>
    <r>
      <t xml:space="preserve">Charges locatives </t>
    </r>
    <r>
      <rPr>
        <sz val="6"/>
        <color indexed="8"/>
        <rFont val="Arial"/>
        <family val="2"/>
      </rPr>
      <t>(caution, frais d'agence…)</t>
    </r>
  </si>
  <si>
    <t>Assurance logement/ Responsabilité civile</t>
  </si>
  <si>
    <t>Electricité</t>
  </si>
  <si>
    <t>Gaz</t>
  </si>
  <si>
    <t>Eau</t>
  </si>
  <si>
    <t>Taxe d'habitation et redevances TV</t>
  </si>
  <si>
    <t xml:space="preserve"> Ameublement et équipements</t>
  </si>
  <si>
    <t>Gros appareils électroménagers</t>
  </si>
  <si>
    <t>Meubles</t>
  </si>
  <si>
    <t>Petits équipements</t>
  </si>
  <si>
    <t xml:space="preserve"> Frais de scolarité</t>
  </si>
  <si>
    <t xml:space="preserve"> Inscription</t>
  </si>
  <si>
    <t>Livres et matériels scolaires</t>
  </si>
  <si>
    <r>
      <t>Frais de concours</t>
    </r>
    <r>
      <rPr>
        <sz val="6"/>
        <color indexed="8"/>
        <rFont val="Arial"/>
        <family val="2"/>
      </rPr>
      <t xml:space="preserve"> (inscriptions, transport, hébergement…)</t>
    </r>
  </si>
  <si>
    <t xml:space="preserve"> Autres</t>
  </si>
  <si>
    <t xml:space="preserve"> Transports</t>
  </si>
  <si>
    <r>
      <t xml:space="preserve">Abonnement </t>
    </r>
    <r>
      <rPr>
        <sz val="6"/>
        <color indexed="8"/>
        <rFont val="Arial"/>
        <family val="2"/>
      </rPr>
      <t>(bus, métro, tramway, vélo…)</t>
    </r>
  </si>
  <si>
    <t>Train carte de réduction jeune</t>
  </si>
  <si>
    <t>Train abonnement</t>
  </si>
  <si>
    <t>Train réservation/ trajet</t>
  </si>
  <si>
    <t>Covoiturage</t>
  </si>
  <si>
    <r>
      <t xml:space="preserve">Voiture, moto, vélo </t>
    </r>
    <r>
      <rPr>
        <sz val="6"/>
        <color indexed="8"/>
        <rFont val="Arial"/>
        <family val="2"/>
      </rPr>
      <t>(achat ou remboursement prêt)</t>
    </r>
  </si>
  <si>
    <t>Assurance</t>
  </si>
  <si>
    <t>Péage, stationnement, contraventions</t>
  </si>
  <si>
    <t>Entretien, réparation, contrôle technique</t>
  </si>
  <si>
    <t>Dépenses courantes</t>
  </si>
  <si>
    <t>Restaurant universitaire, cantine…</t>
  </si>
  <si>
    <t>Alimentation</t>
  </si>
  <si>
    <t>Hygiène courante</t>
  </si>
  <si>
    <t xml:space="preserve"> Habillement</t>
  </si>
  <si>
    <t>Vêtements</t>
  </si>
  <si>
    <t>Chaussures</t>
  </si>
  <si>
    <t xml:space="preserve"> Communication, culture et loisirs</t>
  </si>
  <si>
    <t>Téléphone fixe</t>
  </si>
  <si>
    <t>Téléphone mobile</t>
  </si>
  <si>
    <t>Internet</t>
  </si>
  <si>
    <t>Câble et satellite</t>
  </si>
  <si>
    <t>Ordinateur, tablette</t>
  </si>
  <si>
    <t>Journaux, revues, livres</t>
  </si>
  <si>
    <t>Cinéma, restaurant…</t>
  </si>
  <si>
    <t>Tabac, alcool</t>
  </si>
  <si>
    <t>Sport loisirs</t>
  </si>
  <si>
    <t>Vacances</t>
  </si>
  <si>
    <t>Evénements familiaux, cadeaux</t>
  </si>
  <si>
    <t xml:space="preserve"> Santé et assurance</t>
  </si>
  <si>
    <t>Mutuelles étudiantes* et complémentaires</t>
  </si>
  <si>
    <t>Dépenses santé non remboursées</t>
  </si>
  <si>
    <t xml:space="preserve"> Services financiers Crédit-Epargne</t>
  </si>
  <si>
    <t>Carte bancaire, agios, frais gestion compte</t>
  </si>
  <si>
    <t>Remboursement  crédits</t>
  </si>
  <si>
    <r>
      <t xml:space="preserve">Epargne </t>
    </r>
    <r>
      <rPr>
        <sz val="6"/>
        <color indexed="8"/>
        <rFont val="Arial"/>
        <family val="2"/>
      </rPr>
      <t>(Livret Jeune, Livret A, CEL, PEL…)</t>
    </r>
  </si>
  <si>
    <t xml:space="preserve">Total Dépenses  </t>
  </si>
  <si>
    <t xml:space="preserve">Solde fin de période  </t>
  </si>
  <si>
    <t xml:space="preserve">Solde début de période + total revenus - total dépenses   </t>
  </si>
  <si>
    <t>* Pour les étudiants boursiers, exonération des frais de SS</t>
  </si>
  <si>
    <t>septembre</t>
  </si>
  <si>
    <t xml:space="preserve">octobre 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</si>
  <si>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</si>
  <si>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</si>
  <si>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</si>
  <si>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</si>
  <si>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</si>
  <si>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</si>
  <si>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</si>
  <si>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</si>
  <si>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</si>
  <si>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</si>
  <si>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solde de fin de période</t>
  </si>
  <si>
    <t>&lt;0</t>
  </si>
  <si>
    <t>&gt;0</t>
  </si>
  <si>
    <t>dépenses</t>
  </si>
  <si>
    <t>revenus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</si>
</sst>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-mmm;@"/>
    <numFmt numFmtId="167" formatCode="_-* #,##0\ _€_-;\-* #,##0\ _€_-;_-* &quot;-&quot;??\ _€_-;_-@_-"/>
  </numFmts>
  <fonts count="20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20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22"/>
      <color rgb="FFEB6A0A"/>
      <name val="Arial"/>
      <family val="2"/>
    </font>
    <font>
      <sz val="10"/>
      <color theme="1"/>
      <name val="Arial"/>
      <family val="2"/>
    </font>
    <font>
      <b/>
      <sz val="9"/>
      <color rgb="FFEB6A0A"/>
      <name val="Arial"/>
      <family val="2"/>
    </font>
    <font>
      <sz val="9"/>
      <color theme="1"/>
      <name val="Arial"/>
      <family val="2"/>
    </font>
    <font>
      <b/>
      <sz val="9"/>
      <color rgb="FFFC4C00"/>
      <name val="Arial"/>
      <family val="2"/>
    </font>
    <font>
      <sz val="11"/>
      <color rgb="FFEB6A0A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C4C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7FAC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hair">
        <color theme="0" tint="-0.499984740745262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1" xfId="0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right" vertical="center"/>
    </xf>
    <xf numFmtId="43" fontId="12" fillId="0" borderId="3" xfId="1" applyFont="1" applyBorder="1" applyAlignment="1" applyProtection="1">
      <alignment vertical="center"/>
      <protection locked="0"/>
    </xf>
    <xf numFmtId="43" fontId="12" fillId="0" borderId="3" xfId="1" applyFont="1" applyBorder="1" applyAlignment="1" applyProtection="1">
      <alignment vertical="center"/>
    </xf>
    <xf numFmtId="43" fontId="12" fillId="2" borderId="4" xfId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/>
    <xf numFmtId="0" fontId="2" fillId="3" borderId="0" xfId="0" applyFont="1" applyFill="1" applyBorder="1" applyAlignment="1">
      <alignment horizontal="left"/>
    </xf>
    <xf numFmtId="0" fontId="12" fillId="0" borderId="5" xfId="0" applyFont="1" applyBorder="1" applyAlignment="1" applyProtection="1">
      <alignment horizontal="left" vertical="center" indent="1"/>
      <protection locked="0"/>
    </xf>
    <xf numFmtId="43" fontId="12" fillId="0" borderId="6" xfId="1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43" fontId="12" fillId="0" borderId="9" xfId="1" applyFont="1" applyBorder="1" applyAlignment="1" applyProtection="1">
      <alignment vertical="center"/>
      <protection locked="0"/>
    </xf>
    <xf numFmtId="0" fontId="11" fillId="2" borderId="11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4" fillId="0" borderId="5" xfId="0" applyFont="1" applyFill="1" applyBorder="1" applyProtection="1"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Border="1"/>
    <xf numFmtId="43" fontId="12" fillId="0" borderId="0" xfId="1" applyFont="1" applyAlignment="1">
      <alignment vertical="center"/>
    </xf>
    <xf numFmtId="0" fontId="11" fillId="2" borderId="16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4" borderId="0" xfId="0" applyFill="1"/>
    <xf numFmtId="167" fontId="0" fillId="4" borderId="0" xfId="0" applyNumberFormat="1" applyFill="1"/>
    <xf numFmtId="43" fontId="0" fillId="4" borderId="0" xfId="0" applyNumberFormat="1" applyFill="1"/>
    <xf numFmtId="164" fontId="10" fillId="3" borderId="22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19" fillId="3" borderId="20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0" fillId="4" borderId="0" xfId="0" applyFont="1" applyFill="1"/>
    <xf numFmtId="43" fontId="12" fillId="2" borderId="7" xfId="1" applyFont="1" applyFill="1" applyBorder="1" applyAlignment="1" applyProtection="1">
      <alignment vertical="center"/>
    </xf>
    <xf numFmtId="43" fontId="12" fillId="2" borderId="10" xfId="1" applyFont="1" applyFill="1" applyBorder="1" applyAlignment="1" applyProtection="1">
      <alignment vertical="center"/>
    </xf>
    <xf numFmtId="43" fontId="12" fillId="2" borderId="13" xfId="1" applyFont="1" applyFill="1" applyBorder="1" applyAlignment="1" applyProtection="1">
      <alignment vertical="center"/>
    </xf>
    <xf numFmtId="43" fontId="12" fillId="2" borderId="12" xfId="1" applyFont="1" applyFill="1" applyBorder="1" applyAlignment="1" applyProtection="1">
      <alignment vertical="center"/>
    </xf>
    <xf numFmtId="43" fontId="12" fillId="2" borderId="18" xfId="1" applyFont="1" applyFill="1" applyBorder="1" applyAlignment="1" applyProtection="1">
      <alignment vertical="center"/>
    </xf>
    <xf numFmtId="43" fontId="12" fillId="2" borderId="19" xfId="1" applyFont="1" applyFill="1" applyBorder="1" applyAlignment="1" applyProtection="1">
      <alignment vertical="center"/>
    </xf>
  </cellXfs>
  <cellStyles count="2">
    <cellStyle name="Milliers" xfId="1" builtinId="3"/>
    <cellStyle name="Normal" xfId="0" builtinId="0"/>
  </cellStyles>
  <dxfs count="3"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Répartition des dépenses</a:t>
            </a:r>
          </a:p>
        </c:rich>
      </c:tx>
      <c:layout/>
    </c:title>
    <c:view3D>
      <c:rotX val="30"/>
      <c:rotY val="20"/>
      <c:perspective val="30"/>
    </c:view3D>
    <c:plotArea>
      <c:layout>
        <c:manualLayout>
          <c:layoutTarget val="inner"/>
          <c:xMode val="edge"/>
          <c:yMode val="edge"/>
          <c:x val="0.17127783684801229"/>
          <c:y val="0.20696841931216933"/>
          <c:w val="0.64994240652135393"/>
          <c:h val="0.5807479745370370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/>
          </c:dPt>
          <c:dPt>
            <c:idx val="2"/>
            <c:spPr>
              <a:solidFill>
                <a:srgbClr val="CCCC00"/>
              </a:solidFill>
            </c:spPr>
          </c:dPt>
          <c:dPt>
            <c:idx val="3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spPr/>
          </c:dPt>
          <c:dPt>
            <c:idx val="6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8"/>
            <c:spPr>
              <a:solidFill>
                <a:schemeClr val="accent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4.9362927520822254E-2"/>
                  <c:y val="6.6865079365079363E-2"/>
                </c:manualLayout>
              </c:layout>
              <c:dLblPos val="bestFit"/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4.3235793608600623E-2"/>
                  <c:y val="4.905588624338624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9955254297359563E-2"/>
                  <c:y val="1.71598048941798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3009776123811205E-2"/>
                  <c:y val="4.013392857142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4.6651899108039456E-2"/>
                  <c:y val="-3.85776289682539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Communication culture et loisirs
7%</a:t>
                    </a:r>
                  </a:p>
                </c:rich>
              </c:tx>
              <c:dLblPos val="bestFit"/>
            </c:dLbl>
            <c:dLbl>
              <c:idx val="7"/>
              <c:layout>
                <c:manualLayout>
                  <c:x val="5.9980063795853272E-2"/>
                  <c:y val="-3.5279017857142859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9903626912398842"/>
                  <c:y val="6.702959656084656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'Répartition des dépenses'!$A$1:$A$9</c:f>
              <c:strCache>
                <c:ptCount val="9"/>
                <c:pt idx="0">
                  <c:v> Logement</c:v>
                </c:pt>
                <c:pt idx="1">
                  <c:v> Ameublement et équipements</c:v>
                </c:pt>
                <c:pt idx="2">
                  <c:v> Frais de scolarité</c:v>
                </c:pt>
                <c:pt idx="3">
                  <c:v> Transports</c:v>
                </c:pt>
                <c:pt idx="4">
                  <c:v>Dépenses courantes</c:v>
                </c:pt>
                <c:pt idx="5">
                  <c:v> Habillement</c:v>
                </c:pt>
                <c:pt idx="6">
                  <c:v> Communication, culture et loisirs</c:v>
                </c:pt>
                <c:pt idx="7">
                  <c:v> Santé et assurance</c:v>
                </c:pt>
                <c:pt idx="8">
                  <c:v> Services financiers Crédit-Epargne</c:v>
                </c:pt>
              </c:strCache>
            </c:strRef>
          </c:cat>
          <c:val>
            <c:numRef>
              <c:f>'Répartition des dépenses'!$B$1:$B$9</c:f>
              <c:numCache>
                <c:formatCode>_-* #,##0\ _€_-;\-* #,##0\ _€_-;_-* "-"??\ _€_-;_-@_-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9010496671787001E-2"/>
          <c:y val="2.953787497905145E-2"/>
          <c:w val="0.91311955965181779"/>
          <c:h val="0.94092425004189706"/>
        </c:manualLayout>
      </c:layout>
      <c:barChart>
        <c:barDir val="col"/>
        <c:grouping val="clustered"/>
        <c:ser>
          <c:idx val="3"/>
          <c:order val="3"/>
          <c:tx>
            <c:strRef>
              <c:f>'analyse graphique'!$E$1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'analyse graphique'!$A$2:$A$13</c:f>
              <c:strCache>
                <c:ptCount val="12"/>
                <c:pt idx="0">
                  <c:v>septembre</c:v>
                </c:pt>
                <c:pt idx="1">
                  <c:v>octobre 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juin</c:v>
                </c:pt>
                <c:pt idx="10">
                  <c:v>juillet</c:v>
                </c:pt>
                <c:pt idx="11">
                  <c:v>août</c:v>
                </c:pt>
              </c:strCache>
            </c:strRef>
          </c:cat>
          <c:val>
            <c:numRef>
              <c:f>'analyse graphique'!$E$2:$E$13</c:f>
              <c:numCache>
                <c:formatCode>_-* #,##0.00\ _€_-;\-* #,##0.00\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'analyse graphique'!$F$1</c:f>
              <c:strCache>
                <c:ptCount val="1"/>
                <c:pt idx="0">
                  <c:v>revenus</c:v>
                </c:pt>
              </c:strCache>
            </c:strRef>
          </c:tx>
          <c:spPr>
            <a:solidFill>
              <a:srgbClr val="7FA200"/>
            </a:solidFill>
          </c:spPr>
          <c:cat>
            <c:strRef>
              <c:f>'analyse graphique'!$A$2:$A$13</c:f>
              <c:strCache>
                <c:ptCount val="12"/>
                <c:pt idx="0">
                  <c:v>septembre</c:v>
                </c:pt>
                <c:pt idx="1">
                  <c:v>octobre 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juin</c:v>
                </c:pt>
                <c:pt idx="10">
                  <c:v>juillet</c:v>
                </c:pt>
                <c:pt idx="11">
                  <c:v>août</c:v>
                </c:pt>
              </c:strCache>
            </c:strRef>
          </c:cat>
          <c:val>
            <c:numRef>
              <c:f>'analyse graphique'!$F$2:$F$13</c:f>
              <c:numCache>
                <c:formatCode>_-* #,##0.00\ _€_-;\-* #,##0.00\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3283072"/>
        <c:axId val="93284608"/>
      </c:barChart>
      <c:lineChart>
        <c:grouping val="standard"/>
        <c:ser>
          <c:idx val="0"/>
          <c:order val="0"/>
          <c:tx>
            <c:strRef>
              <c:f>'analyse graphique'!$B$1</c:f>
              <c:strCache>
                <c:ptCount val="1"/>
                <c:pt idx="0">
                  <c:v>solde de fin de période</c:v>
                </c:pt>
              </c:strCache>
            </c:strRef>
          </c:tx>
          <c:spPr>
            <a:ln w="63500" cmpd="dbl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'analyse graphique'!$A$2:$A$13</c:f>
              <c:strCache>
                <c:ptCount val="12"/>
                <c:pt idx="0">
                  <c:v>septembre</c:v>
                </c:pt>
                <c:pt idx="1">
                  <c:v>octobre 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juin</c:v>
                </c:pt>
                <c:pt idx="10">
                  <c:v>juillet</c:v>
                </c:pt>
                <c:pt idx="11">
                  <c:v>août</c:v>
                </c:pt>
              </c:strCache>
            </c:strRef>
          </c:cat>
          <c:val>
            <c:numRef>
              <c:f>'analyse graphique'!$B$2:$B$13</c:f>
              <c:numCache>
                <c:formatCode>_-* #,##0.00\ _€_-;\-* #,##0.00\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'analyse graphique'!$C$1</c:f>
              <c:strCache>
                <c:ptCount val="1"/>
                <c:pt idx="0">
                  <c:v>&lt;0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'analyse graphique'!$A$2:$A$13</c:f>
              <c:strCache>
                <c:ptCount val="12"/>
                <c:pt idx="0">
                  <c:v>septembre</c:v>
                </c:pt>
                <c:pt idx="1">
                  <c:v>octobre 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juin</c:v>
                </c:pt>
                <c:pt idx="10">
                  <c:v>juillet</c:v>
                </c:pt>
                <c:pt idx="11">
                  <c:v>août</c:v>
                </c:pt>
              </c:strCache>
            </c:strRef>
          </c:cat>
          <c:val>
            <c:numRef>
              <c:f>'analyse graphique'!$C$2:$C$13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'analyse graphique'!$D$1</c:f>
              <c:strCache>
                <c:ptCount val="1"/>
                <c:pt idx="0">
                  <c:v>&gt;0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'analyse graphique'!$A$2:$A$13</c:f>
              <c:strCache>
                <c:ptCount val="12"/>
                <c:pt idx="0">
                  <c:v>septembre</c:v>
                </c:pt>
                <c:pt idx="1">
                  <c:v>octobre 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juin</c:v>
                </c:pt>
                <c:pt idx="10">
                  <c:v>juillet</c:v>
                </c:pt>
                <c:pt idx="11">
                  <c:v>août</c:v>
                </c:pt>
              </c:strCache>
            </c:strRef>
          </c:cat>
          <c:val>
            <c:numRef>
              <c:f>'analyse graphique'!$D$2:$D$13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marker val="1"/>
        <c:axId val="93283072"/>
        <c:axId val="93284608"/>
      </c:lineChart>
      <c:catAx>
        <c:axId val="93283072"/>
        <c:scaling>
          <c:orientation val="minMax"/>
        </c:scaling>
        <c:axPos val="b"/>
        <c:numFmt formatCode="General" sourceLinked="1"/>
        <c:tickLblPos val="nextTo"/>
        <c:crossAx val="93284608"/>
        <c:crosses val="autoZero"/>
        <c:auto val="1"/>
        <c:lblAlgn val="ctr"/>
        <c:lblOffset val="100"/>
      </c:catAx>
      <c:valAx>
        <c:axId val="93284608"/>
        <c:scaling>
          <c:orientation val="minMax"/>
        </c:scaling>
        <c:axPos val="l"/>
        <c:majorGridlines/>
        <c:numFmt formatCode="_-* #,##0.00\ _€_-;\-* #,##0.00\ _€_-;_-* &quot;-&quot;??\ _€_-;_-@_-" sourceLinked="1"/>
        <c:tickLblPos val="nextTo"/>
        <c:crossAx val="93283072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0591301918745739"/>
          <c:y val="3.1427119514252339E-2"/>
          <c:w val="0.18226361948658854"/>
          <c:h val="0.14432698906648644"/>
        </c:manualLayout>
      </c:layout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38100</xdr:colOff>
      <xdr:row>25</xdr:row>
      <xdr:rowOff>85725</xdr:rowOff>
    </xdr:to>
    <xdr:graphicFrame macro="">
      <xdr:nvGraphicFramePr>
        <xdr:cNvPr id="20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276225</xdr:colOff>
      <xdr:row>25</xdr:row>
      <xdr:rowOff>19050</xdr:rowOff>
    </xdr:to>
    <xdr:graphicFrame macro="">
      <xdr:nvGraphicFramePr>
        <xdr:cNvPr id="512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70" zoomScaleNormal="70" workbookViewId="0">
      <pane xSplit="1" topLeftCell="B1" activePane="topRight" state="frozen"/>
      <selection pane="topRight" activeCell="O12" sqref="O12"/>
    </sheetView>
  </sheetViews>
  <sheetFormatPr baseColWidth="10" defaultRowHeight="15"/>
  <cols>
    <col min="1" max="1" width="37" style="28" customWidth="1"/>
    <col min="2" max="2" width="38" style="28" customWidth="1"/>
    <col min="3" max="14" width="10.7109375" customWidth="1"/>
    <col min="15" max="15" width="10.85546875" customWidth="1"/>
  </cols>
  <sheetData>
    <row r="1" spans="1:15" ht="27">
      <c r="A1" s="1" t="s">
        <v>0</v>
      </c>
      <c r="B1" s="1"/>
      <c r="C1" s="44"/>
      <c r="D1" s="44"/>
      <c r="E1" s="44"/>
      <c r="F1" s="44"/>
      <c r="G1" s="44"/>
      <c r="H1" s="44"/>
      <c r="I1" s="44"/>
      <c r="J1" s="44"/>
      <c r="K1" s="44"/>
      <c r="L1" s="44"/>
      <c r="M1" s="2"/>
      <c r="N1" s="44"/>
      <c r="O1" s="44"/>
    </row>
    <row r="2" spans="1:15">
      <c r="A2" s="40"/>
      <c r="B2" s="4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13</v>
      </c>
      <c r="O2" s="34" t="s">
        <v>14</v>
      </c>
    </row>
    <row r="3" spans="1:15" ht="12.75" customHeight="1">
      <c r="A3" s="41"/>
      <c r="B3" s="4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5"/>
    </row>
    <row r="4" spans="1:15" ht="25.5" customHeight="1">
      <c r="A4" s="3" t="s">
        <v>15</v>
      </c>
      <c r="B4" s="4"/>
      <c r="C4" s="6"/>
      <c r="D4" s="6">
        <f>C81</f>
        <v>0</v>
      </c>
      <c r="E4" s="6">
        <f t="shared" ref="E4:N4" si="0">D81</f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6">
        <f t="shared" si="0"/>
        <v>0</v>
      </c>
      <c r="O4" s="7">
        <f>SUM(C4:N4)</f>
        <v>0</v>
      </c>
    </row>
    <row r="5" spans="1:15" ht="12.7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 customHeight="1">
      <c r="A6" s="38" t="s">
        <v>16</v>
      </c>
      <c r="B6" s="10"/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4" t="s">
        <v>14</v>
      </c>
    </row>
    <row r="7" spans="1:15" ht="15" customHeight="1">
      <c r="A7" s="39"/>
      <c r="B7" s="1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5"/>
    </row>
    <row r="8" spans="1:15" ht="14.1" customHeight="1">
      <c r="A8" s="11" t="s">
        <v>17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5">
        <f t="shared" ref="O8:O15" si="1">SUM(C8:N8)</f>
        <v>0</v>
      </c>
    </row>
    <row r="9" spans="1:15" ht="14.1" customHeight="1">
      <c r="A9" s="11" t="s">
        <v>18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5">
        <f t="shared" si="1"/>
        <v>0</v>
      </c>
    </row>
    <row r="10" spans="1:15" ht="14.1" customHeight="1">
      <c r="A10" s="11" t="s">
        <v>19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5">
        <f t="shared" si="1"/>
        <v>0</v>
      </c>
    </row>
    <row r="11" spans="1:15" ht="14.1" customHeight="1">
      <c r="A11" s="11" t="s">
        <v>20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5">
        <f t="shared" si="1"/>
        <v>0</v>
      </c>
    </row>
    <row r="12" spans="1:15" ht="14.1" customHeight="1">
      <c r="A12" s="11" t="s">
        <v>21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5">
        <f t="shared" si="1"/>
        <v>0</v>
      </c>
    </row>
    <row r="13" spans="1:15" ht="14.1" customHeight="1">
      <c r="A13" s="11" t="s">
        <v>22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5">
        <f t="shared" si="1"/>
        <v>0</v>
      </c>
    </row>
    <row r="14" spans="1:15" ht="14.1" customHeight="1">
      <c r="A14" s="13" t="s">
        <v>23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5">
        <f t="shared" si="1"/>
        <v>0</v>
      </c>
    </row>
    <row r="15" spans="1:15" ht="14.1" customHeight="1">
      <c r="A15" s="11" t="s">
        <v>24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6">
        <f t="shared" si="1"/>
        <v>0</v>
      </c>
    </row>
    <row r="16" spans="1:15" ht="25.5" customHeight="1">
      <c r="A16" s="15" t="s">
        <v>25</v>
      </c>
      <c r="B16" s="15"/>
      <c r="C16" s="48">
        <f>SUM(C8:C15)</f>
        <v>0</v>
      </c>
      <c r="D16" s="48">
        <f t="shared" ref="D16:N16" si="2">SUM(D8:D15)</f>
        <v>0</v>
      </c>
      <c r="E16" s="48">
        <f t="shared" si="2"/>
        <v>0</v>
      </c>
      <c r="F16" s="48">
        <f t="shared" si="2"/>
        <v>0</v>
      </c>
      <c r="G16" s="48">
        <f t="shared" si="2"/>
        <v>0</v>
      </c>
      <c r="H16" s="48">
        <f t="shared" si="2"/>
        <v>0</v>
      </c>
      <c r="I16" s="48">
        <f t="shared" si="2"/>
        <v>0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0</v>
      </c>
      <c r="N16" s="48">
        <f t="shared" si="2"/>
        <v>0</v>
      </c>
      <c r="O16" s="47">
        <f>SUM(O8:O15)</f>
        <v>0</v>
      </c>
    </row>
    <row r="17" spans="1:15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36" t="s">
        <v>26</v>
      </c>
      <c r="B18" s="16"/>
      <c r="C18" s="32" t="s">
        <v>2</v>
      </c>
      <c r="D18" s="32" t="s">
        <v>3</v>
      </c>
      <c r="E18" s="32" t="s">
        <v>4</v>
      </c>
      <c r="F18" s="32" t="s">
        <v>5</v>
      </c>
      <c r="G18" s="32" t="s">
        <v>6</v>
      </c>
      <c r="H18" s="32" t="s">
        <v>7</v>
      </c>
      <c r="I18" s="32" t="s">
        <v>8</v>
      </c>
      <c r="J18" s="32" t="s">
        <v>9</v>
      </c>
      <c r="K18" s="32" t="s">
        <v>10</v>
      </c>
      <c r="L18" s="32" t="s">
        <v>11</v>
      </c>
      <c r="M18" s="32" t="s">
        <v>12</v>
      </c>
      <c r="N18" s="32" t="s">
        <v>13</v>
      </c>
      <c r="O18" s="34" t="s">
        <v>14</v>
      </c>
    </row>
    <row r="19" spans="1:15" ht="15" customHeight="1">
      <c r="A19" s="37"/>
      <c r="B19" s="1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5"/>
    </row>
    <row r="20" spans="1:15" ht="21" customHeight="1">
      <c r="A20" s="18" t="s">
        <v>27</v>
      </c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5">
        <f t="shared" ref="O20:O77" si="3">SUM(C20:N20)</f>
        <v>0</v>
      </c>
    </row>
    <row r="21" spans="1:15" ht="14.1" customHeight="1">
      <c r="A21" s="11" t="s">
        <v>28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5">
        <f t="shared" si="3"/>
        <v>0</v>
      </c>
    </row>
    <row r="22" spans="1:15" ht="14.1" customHeight="1">
      <c r="A22" s="11" t="s">
        <v>29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5">
        <f t="shared" si="3"/>
        <v>0</v>
      </c>
    </row>
    <row r="23" spans="1:15" ht="14.1" customHeight="1">
      <c r="A23" s="11" t="s">
        <v>30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5">
        <f t="shared" si="3"/>
        <v>0</v>
      </c>
    </row>
    <row r="24" spans="1:15" ht="14.1" customHeight="1">
      <c r="A24" s="11" t="s">
        <v>31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5">
        <f t="shared" si="3"/>
        <v>0</v>
      </c>
    </row>
    <row r="25" spans="1:15" ht="14.1" customHeight="1">
      <c r="A25" s="11" t="s">
        <v>32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5">
        <f t="shared" si="3"/>
        <v>0</v>
      </c>
    </row>
    <row r="26" spans="1:15" ht="14.1" customHeight="1">
      <c r="A26" s="11" t="s">
        <v>33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45">
        <f t="shared" si="3"/>
        <v>0</v>
      </c>
    </row>
    <row r="27" spans="1:15" ht="14.1" customHeight="1">
      <c r="A27" s="11" t="s">
        <v>34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5">
        <f t="shared" si="3"/>
        <v>0</v>
      </c>
    </row>
    <row r="28" spans="1:15" ht="14.1" customHeight="1">
      <c r="A28" s="11" t="s">
        <v>24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5">
        <f t="shared" si="3"/>
        <v>0</v>
      </c>
    </row>
    <row r="29" spans="1:15" ht="18" customHeight="1">
      <c r="A29" s="18" t="s">
        <v>35</v>
      </c>
      <c r="B29" s="1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5">
        <f t="shared" si="3"/>
        <v>0</v>
      </c>
    </row>
    <row r="30" spans="1:15" ht="14.1" customHeight="1">
      <c r="A30" s="11" t="s">
        <v>36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45">
        <f t="shared" si="3"/>
        <v>0</v>
      </c>
    </row>
    <row r="31" spans="1:15" ht="14.1" customHeight="1">
      <c r="A31" s="11" t="s">
        <v>37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5">
        <f t="shared" si="3"/>
        <v>0</v>
      </c>
    </row>
    <row r="32" spans="1:15" ht="14.1" customHeight="1">
      <c r="A32" s="11" t="s">
        <v>38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5">
        <f t="shared" si="3"/>
        <v>0</v>
      </c>
    </row>
    <row r="33" spans="1:15" ht="14.1" customHeight="1">
      <c r="A33" s="11" t="s">
        <v>24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5">
        <f t="shared" si="3"/>
        <v>0</v>
      </c>
    </row>
    <row r="34" spans="1:15" ht="18" customHeight="1">
      <c r="A34" s="18" t="s">
        <v>39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5">
        <f t="shared" si="3"/>
        <v>0</v>
      </c>
    </row>
    <row r="35" spans="1:15" ht="14.1" customHeight="1">
      <c r="A35" s="11" t="s">
        <v>40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45">
        <f t="shared" si="3"/>
        <v>0</v>
      </c>
    </row>
    <row r="36" spans="1:15" ht="14.1" customHeight="1">
      <c r="A36" s="11" t="s">
        <v>41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45">
        <f t="shared" si="3"/>
        <v>0</v>
      </c>
    </row>
    <row r="37" spans="1:15" ht="14.1" customHeight="1">
      <c r="A37" s="11" t="s">
        <v>42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45"/>
    </row>
    <row r="38" spans="1:15" ht="14.1" customHeight="1">
      <c r="A38" s="11" t="s">
        <v>43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5">
        <f t="shared" si="3"/>
        <v>0</v>
      </c>
    </row>
    <row r="39" spans="1:15" ht="21" customHeight="1">
      <c r="A39" s="18" t="s">
        <v>44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5">
        <f t="shared" si="3"/>
        <v>0</v>
      </c>
    </row>
    <row r="40" spans="1:15" ht="14.1" customHeight="1">
      <c r="A40" s="11" t="s">
        <v>45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45">
        <f t="shared" si="3"/>
        <v>0</v>
      </c>
    </row>
    <row r="41" spans="1:15" ht="14.1" customHeight="1">
      <c r="A41" s="11" t="s">
        <v>46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45">
        <f t="shared" si="3"/>
        <v>0</v>
      </c>
    </row>
    <row r="42" spans="1:15" ht="14.1" customHeight="1">
      <c r="A42" s="11" t="s">
        <v>47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5">
        <f t="shared" si="3"/>
        <v>0</v>
      </c>
    </row>
    <row r="43" spans="1:15" ht="14.1" customHeight="1">
      <c r="A43" s="11" t="s">
        <v>48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45">
        <f t="shared" si="3"/>
        <v>0</v>
      </c>
    </row>
    <row r="44" spans="1:15" ht="14.1" customHeight="1">
      <c r="A44" s="11" t="s">
        <v>49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45">
        <f t="shared" si="3"/>
        <v>0</v>
      </c>
    </row>
    <row r="45" spans="1:15" ht="14.1" customHeight="1">
      <c r="A45" s="11" t="s">
        <v>50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45">
        <f t="shared" si="3"/>
        <v>0</v>
      </c>
    </row>
    <row r="46" spans="1:15" ht="14.1" customHeight="1">
      <c r="A46" s="11" t="s">
        <v>51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45">
        <f t="shared" si="3"/>
        <v>0</v>
      </c>
    </row>
    <row r="47" spans="1:15" ht="14.1" customHeight="1">
      <c r="A47" s="11" t="s">
        <v>52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45">
        <f t="shared" si="3"/>
        <v>0</v>
      </c>
    </row>
    <row r="48" spans="1:15" ht="14.1" customHeight="1">
      <c r="A48" s="11" t="s">
        <v>53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45">
        <f t="shared" si="3"/>
        <v>0</v>
      </c>
    </row>
    <row r="49" spans="1:15" ht="14.1" customHeight="1">
      <c r="A49" s="11" t="s">
        <v>24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45">
        <f t="shared" si="3"/>
        <v>0</v>
      </c>
    </row>
    <row r="50" spans="1:15" s="18" customFormat="1" ht="18" customHeight="1">
      <c r="A50" s="18" t="s">
        <v>54</v>
      </c>
      <c r="O50" s="45">
        <f t="shared" si="3"/>
        <v>0</v>
      </c>
    </row>
    <row r="51" spans="1:15" ht="14.1" customHeight="1">
      <c r="A51" s="11" t="s">
        <v>55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45">
        <f t="shared" si="3"/>
        <v>0</v>
      </c>
    </row>
    <row r="52" spans="1:15" ht="14.1" customHeight="1">
      <c r="A52" s="11" t="s">
        <v>56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45">
        <f t="shared" si="3"/>
        <v>0</v>
      </c>
    </row>
    <row r="53" spans="1:15" ht="14.1" customHeight="1">
      <c r="A53" s="11" t="s">
        <v>57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5">
        <f t="shared" si="3"/>
        <v>0</v>
      </c>
    </row>
    <row r="54" spans="1:15" ht="21" customHeight="1">
      <c r="A54" s="18" t="s">
        <v>58</v>
      </c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5">
        <f t="shared" si="3"/>
        <v>0</v>
      </c>
    </row>
    <row r="55" spans="1:15" ht="14.1" customHeight="1">
      <c r="A55" s="11" t="s">
        <v>59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45">
        <f t="shared" si="3"/>
        <v>0</v>
      </c>
    </row>
    <row r="56" spans="1:15" ht="14.1" customHeight="1">
      <c r="A56" s="11" t="s">
        <v>60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5">
        <f t="shared" si="3"/>
        <v>0</v>
      </c>
    </row>
    <row r="57" spans="1:15" ht="18" customHeight="1">
      <c r="A57" s="18" t="s">
        <v>61</v>
      </c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45">
        <f t="shared" si="3"/>
        <v>0</v>
      </c>
    </row>
    <row r="58" spans="1:15" ht="14.1" customHeight="1">
      <c r="A58" s="11" t="s">
        <v>62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45">
        <f t="shared" si="3"/>
        <v>0</v>
      </c>
    </row>
    <row r="59" spans="1:15" ht="14.1" customHeight="1">
      <c r="A59" s="11" t="s">
        <v>63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5">
        <f t="shared" si="3"/>
        <v>0</v>
      </c>
    </row>
    <row r="60" spans="1:15" ht="14.1" customHeight="1">
      <c r="A60" s="11" t="s">
        <v>64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5">
        <f t="shared" si="3"/>
        <v>0</v>
      </c>
    </row>
    <row r="61" spans="1:15" ht="14.1" customHeight="1">
      <c r="A61" s="11" t="s">
        <v>65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45">
        <f t="shared" si="3"/>
        <v>0</v>
      </c>
    </row>
    <row r="62" spans="1:15" ht="14.1" customHeight="1">
      <c r="A62" s="11" t="s">
        <v>66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45">
        <f t="shared" si="3"/>
        <v>0</v>
      </c>
    </row>
    <row r="63" spans="1:15" ht="14.1" customHeight="1">
      <c r="A63" s="11" t="s">
        <v>67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45">
        <f t="shared" si="3"/>
        <v>0</v>
      </c>
    </row>
    <row r="64" spans="1:15" ht="14.1" customHeight="1">
      <c r="A64" s="11" t="s">
        <v>68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45">
        <f t="shared" si="3"/>
        <v>0</v>
      </c>
    </row>
    <row r="65" spans="1:15" ht="14.1" customHeight="1">
      <c r="A65" s="11" t="s">
        <v>69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45">
        <f>SUM(C65:N65)</f>
        <v>0</v>
      </c>
    </row>
    <row r="66" spans="1:15" ht="14.1" customHeight="1">
      <c r="A66" s="11" t="s">
        <v>70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45">
        <f t="shared" si="3"/>
        <v>0</v>
      </c>
    </row>
    <row r="67" spans="1:15" ht="14.1" customHeight="1">
      <c r="A67" s="11" t="s">
        <v>71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45">
        <f t="shared" si="3"/>
        <v>0</v>
      </c>
    </row>
    <row r="68" spans="1:15" ht="14.1" customHeight="1">
      <c r="A68" s="11" t="s">
        <v>72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45">
        <f t="shared" si="3"/>
        <v>0</v>
      </c>
    </row>
    <row r="69" spans="1:15" ht="14.1" customHeight="1">
      <c r="A69" s="11" t="s">
        <v>24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45">
        <f t="shared" si="3"/>
        <v>0</v>
      </c>
    </row>
    <row r="70" spans="1:15" ht="18" customHeight="1">
      <c r="A70" s="18" t="s">
        <v>73</v>
      </c>
      <c r="B70" s="1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45">
        <f t="shared" si="3"/>
        <v>0</v>
      </c>
    </row>
    <row r="71" spans="1:15" ht="14.1" customHeight="1">
      <c r="A71" s="11" t="s">
        <v>74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45">
        <f t="shared" si="3"/>
        <v>0</v>
      </c>
    </row>
    <row r="72" spans="1:15" ht="14.1" customHeight="1">
      <c r="A72" s="11" t="s">
        <v>75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45">
        <f t="shared" si="3"/>
        <v>0</v>
      </c>
    </row>
    <row r="73" spans="1:15" ht="14.1" customHeight="1">
      <c r="A73" s="11" t="s">
        <v>24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45">
        <f t="shared" si="3"/>
        <v>0</v>
      </c>
    </row>
    <row r="74" spans="1:15" ht="18" customHeight="1">
      <c r="A74" s="18" t="s">
        <v>76</v>
      </c>
      <c r="B74" s="18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45">
        <f t="shared" si="3"/>
        <v>0</v>
      </c>
    </row>
    <row r="75" spans="1:15" ht="14.1" customHeight="1">
      <c r="A75" s="11" t="s">
        <v>77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45">
        <f t="shared" si="3"/>
        <v>0</v>
      </c>
    </row>
    <row r="76" spans="1:15" ht="14.1" customHeight="1">
      <c r="A76" s="11" t="s">
        <v>78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45">
        <f t="shared" si="3"/>
        <v>0</v>
      </c>
    </row>
    <row r="77" spans="1:15" ht="14.1" customHeight="1">
      <c r="A77" s="11" t="s">
        <v>79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45">
        <f t="shared" si="3"/>
        <v>0</v>
      </c>
    </row>
    <row r="78" spans="1:15" ht="18" customHeight="1">
      <c r="A78" s="19"/>
      <c r="B78" s="1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</row>
    <row r="79" spans="1:15" ht="25.5" customHeight="1">
      <c r="A79" s="15" t="s">
        <v>80</v>
      </c>
      <c r="B79" s="15"/>
      <c r="C79" s="48">
        <f t="shared" ref="C79:O79" si="4">SUM(C20:C78)</f>
        <v>0</v>
      </c>
      <c r="D79" s="48">
        <f t="shared" si="4"/>
        <v>0</v>
      </c>
      <c r="E79" s="48">
        <f t="shared" si="4"/>
        <v>0</v>
      </c>
      <c r="F79" s="48">
        <f t="shared" si="4"/>
        <v>0</v>
      </c>
      <c r="G79" s="48">
        <f t="shared" si="4"/>
        <v>0</v>
      </c>
      <c r="H79" s="48">
        <f t="shared" si="4"/>
        <v>0</v>
      </c>
      <c r="I79" s="48">
        <f t="shared" si="4"/>
        <v>0</v>
      </c>
      <c r="J79" s="48">
        <f t="shared" si="4"/>
        <v>0</v>
      </c>
      <c r="K79" s="48">
        <f t="shared" si="4"/>
        <v>0</v>
      </c>
      <c r="L79" s="48">
        <f t="shared" si="4"/>
        <v>0</v>
      </c>
      <c r="M79" s="48">
        <f t="shared" si="4"/>
        <v>0</v>
      </c>
      <c r="N79" s="48">
        <f t="shared" si="4"/>
        <v>0</v>
      </c>
      <c r="O79" s="47">
        <f t="shared" si="4"/>
        <v>0</v>
      </c>
    </row>
    <row r="80" spans="1:15" ht="7.5" customHeight="1" thickBot="1">
      <c r="A80" s="20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25.5" customHeight="1" thickBot="1">
      <c r="A81" s="22" t="s">
        <v>81</v>
      </c>
      <c r="B81" s="23"/>
      <c r="C81" s="49">
        <f t="shared" ref="C81:N81" si="5">+C16-C79+C4</f>
        <v>0</v>
      </c>
      <c r="D81" s="49">
        <f t="shared" si="5"/>
        <v>0</v>
      </c>
      <c r="E81" s="49">
        <f t="shared" si="5"/>
        <v>0</v>
      </c>
      <c r="F81" s="49">
        <f t="shared" si="5"/>
        <v>0</v>
      </c>
      <c r="G81" s="49">
        <f t="shared" si="5"/>
        <v>0</v>
      </c>
      <c r="H81" s="49">
        <f t="shared" si="5"/>
        <v>0</v>
      </c>
      <c r="I81" s="49">
        <f t="shared" si="5"/>
        <v>0</v>
      </c>
      <c r="J81" s="49">
        <f t="shared" si="5"/>
        <v>0</v>
      </c>
      <c r="K81" s="49">
        <f t="shared" si="5"/>
        <v>0</v>
      </c>
      <c r="L81" s="49">
        <f t="shared" si="5"/>
        <v>0</v>
      </c>
      <c r="M81" s="49">
        <f t="shared" si="5"/>
        <v>0</v>
      </c>
      <c r="N81" s="49">
        <f t="shared" si="5"/>
        <v>0</v>
      </c>
      <c r="O81" s="50">
        <f>+O16-O79+C4</f>
        <v>0</v>
      </c>
    </row>
    <row r="82" spans="1:15">
      <c r="A82" s="24" t="s">
        <v>82</v>
      </c>
      <c r="B82" s="2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23.25">
      <c r="A83" s="25" t="s">
        <v>83</v>
      </c>
      <c r="B83" s="25"/>
      <c r="C83" s="2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7"/>
      <c r="B84" s="27"/>
    </row>
    <row r="85" spans="1:15">
      <c r="A85" s="27"/>
      <c r="B85" s="27"/>
    </row>
    <row r="86" spans="1:15">
      <c r="A86" s="27"/>
      <c r="B86" s="27"/>
    </row>
    <row r="87" spans="1:15">
      <c r="A87" s="27"/>
      <c r="B87" s="27"/>
    </row>
    <row r="88" spans="1:15">
      <c r="A88" s="27"/>
      <c r="B88" s="27"/>
    </row>
    <row r="89" spans="1:15">
      <c r="A89" s="27"/>
      <c r="B89" s="27"/>
    </row>
    <row r="90" spans="1:15">
      <c r="A90" s="27"/>
      <c r="B90" s="27"/>
    </row>
    <row r="91" spans="1:15">
      <c r="A91" s="27"/>
      <c r="B91" s="27"/>
    </row>
    <row r="92" spans="1:15">
      <c r="A92" s="27"/>
      <c r="B92" s="27"/>
    </row>
  </sheetData>
  <sheetProtection sheet="1"/>
  <mergeCells count="43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6:A7"/>
    <mergeCell ref="C6:C7"/>
    <mergeCell ref="D6:D7"/>
    <mergeCell ref="E6:E7"/>
    <mergeCell ref="F6:F7"/>
    <mergeCell ref="G6:G7"/>
    <mergeCell ref="H6:H7"/>
    <mergeCell ref="H18:H19"/>
    <mergeCell ref="I18:I19"/>
    <mergeCell ref="J18:J19"/>
    <mergeCell ref="I6:I7"/>
    <mergeCell ref="J6:J7"/>
    <mergeCell ref="K6:K7"/>
    <mergeCell ref="K18:K19"/>
    <mergeCell ref="A18:A19"/>
    <mergeCell ref="C18:C19"/>
    <mergeCell ref="D18:D19"/>
    <mergeCell ref="E18:E19"/>
    <mergeCell ref="F18:F19"/>
    <mergeCell ref="G18:G19"/>
    <mergeCell ref="L18:L19"/>
    <mergeCell ref="M18:M19"/>
    <mergeCell ref="N18:N19"/>
    <mergeCell ref="O18:O19"/>
    <mergeCell ref="O6:O7"/>
    <mergeCell ref="L6:L7"/>
    <mergeCell ref="M6:M7"/>
    <mergeCell ref="N6:N7"/>
  </mergeCells>
  <conditionalFormatting sqref="C4:O4">
    <cfRule type="cellIs" dxfId="2" priority="3" operator="lessThan">
      <formula>0</formula>
    </cfRule>
  </conditionalFormatting>
  <conditionalFormatting sqref="C81:O8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I27" sqref="I27"/>
    </sheetView>
  </sheetViews>
  <sheetFormatPr baseColWidth="10" defaultRowHeight="15"/>
  <cols>
    <col min="1" max="1" width="32.140625" style="29" bestFit="1" customWidth="1"/>
    <col min="2" max="2" width="11.85546875" style="29" bestFit="1" customWidth="1"/>
    <col min="3" max="16384" width="11.42578125" style="29"/>
  </cols>
  <sheetData>
    <row r="1" spans="1:2">
      <c r="A1" s="29" t="str">
        <f>'budget étudiant type'!A20</f>
        <v xml:space="preserve"> Logement</v>
      </c>
      <c r="B1" s="30">
        <f>SUM('budget étudiant type'!C21:N28)</f>
        <v>0</v>
      </c>
    </row>
    <row r="2" spans="1:2">
      <c r="A2" s="29" t="str">
        <f>'budget étudiant type'!A29</f>
        <v xml:space="preserve"> Ameublement et équipements</v>
      </c>
      <c r="B2" s="30">
        <f>SUM('budget étudiant type'!C30:N33)</f>
        <v>0</v>
      </c>
    </row>
    <row r="3" spans="1:2">
      <c r="A3" s="29" t="str">
        <f>'budget étudiant type'!A34</f>
        <v xml:space="preserve"> Frais de scolarité</v>
      </c>
      <c r="B3" s="30">
        <f>SUM('budget étudiant type'!C35:N38)</f>
        <v>0</v>
      </c>
    </row>
    <row r="4" spans="1:2">
      <c r="A4" s="29" t="str">
        <f>'budget étudiant type'!A39</f>
        <v xml:space="preserve"> Transports</v>
      </c>
      <c r="B4" s="30">
        <f>SUM('budget étudiant type'!C40:N49)</f>
        <v>0</v>
      </c>
    </row>
    <row r="5" spans="1:2">
      <c r="A5" s="29" t="str">
        <f>'budget étudiant type'!A50</f>
        <v>Dépenses courantes</v>
      </c>
      <c r="B5" s="30">
        <f>SUM('budget étudiant type'!C51:N53)</f>
        <v>0</v>
      </c>
    </row>
    <row r="6" spans="1:2">
      <c r="A6" s="29" t="str">
        <f>'budget étudiant type'!A54</f>
        <v xml:space="preserve"> Habillement</v>
      </c>
      <c r="B6" s="30">
        <f>SUM('budget étudiant type'!C55:N56)</f>
        <v>0</v>
      </c>
    </row>
    <row r="7" spans="1:2">
      <c r="A7" s="29" t="str">
        <f>'budget étudiant type'!A57</f>
        <v xml:space="preserve"> Communication, culture et loisirs</v>
      </c>
      <c r="B7" s="30">
        <f>SUM('budget étudiant type'!C58:N69)</f>
        <v>0</v>
      </c>
    </row>
    <row r="8" spans="1:2">
      <c r="A8" s="29" t="str">
        <f>'budget étudiant type'!A70</f>
        <v xml:space="preserve"> Santé et assurance</v>
      </c>
      <c r="B8" s="30">
        <f>SUM('budget étudiant type'!C71:N73)</f>
        <v>0</v>
      </c>
    </row>
    <row r="9" spans="1:2">
      <c r="A9" s="29" t="str">
        <f>'budget étudiant type'!A74</f>
        <v xml:space="preserve"> Services financiers Crédit-Epargne</v>
      </c>
      <c r="B9" s="30">
        <f>SUM('budget étudiant type'!C75:N77)</f>
        <v>0</v>
      </c>
    </row>
  </sheetData>
  <sheetProtection sheet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H34" sqref="H34"/>
    </sheetView>
  </sheetViews>
  <sheetFormatPr baseColWidth="10" defaultRowHeight="15"/>
  <cols>
    <col min="1" max="1" width="11.42578125" style="29"/>
    <col min="2" max="2" width="21.85546875" style="29" bestFit="1" customWidth="1"/>
    <col min="3" max="16384" width="11.42578125" style="29"/>
  </cols>
  <sheetData>
    <row r="1" spans="1:6">
      <c r="B1" s="29" t="s">
        <v>96</v>
      </c>
      <c r="C1" s="29" t="s">
        <v>97</v>
      </c>
      <c r="D1" s="29" t="s">
        <v>98</v>
      </c>
      <c r="E1" s="29" t="s">
        <v>99</v>
      </c>
      <c r="F1" s="29" t="s">
        <v>100</v>
      </c>
    </row>
    <row r="2" spans="1:6">
      <c r="A2" s="29" t="s">
        <v>84</v>
      </c>
      <c r="B2" s="31">
        <f>'budget étudiant type'!C$81</f>
        <v>0</v>
      </c>
      <c r="C2" s="29" t="e">
        <f t="shared" ref="C2:C13" si="0">IF(SOLDE&lt;0,B2,#N/A)</f>
        <v>#N/A</v>
      </c>
      <c r="D2" s="29" t="e">
        <f t="shared" ref="D2:D13" si="1">IF(SOLDE&gt;0,B2,#N/A)</f>
        <v>#N/A</v>
      </c>
      <c r="E2" s="31">
        <f>'budget étudiant type'!C$79</f>
        <v>0</v>
      </c>
      <c r="F2" s="31">
        <f>'budget étudiant type'!C16+'budget étudiant type'!C4</f>
        <v>0</v>
      </c>
    </row>
    <row r="3" spans="1:6">
      <c r="A3" s="29" t="s">
        <v>85</v>
      </c>
      <c r="B3" s="31">
        <f>'budget étudiant type'!D$81</f>
        <v>0</v>
      </c>
      <c r="C3" s="29" t="e">
        <f t="shared" si="0"/>
        <v>#N/A</v>
      </c>
      <c r="D3" s="29" t="e">
        <f t="shared" si="1"/>
        <v>#N/A</v>
      </c>
      <c r="E3" s="31">
        <f>'budget étudiant type'!D$79</f>
        <v>0</v>
      </c>
      <c r="F3" s="31">
        <f>'budget étudiant type'!D$16</f>
        <v>0</v>
      </c>
    </row>
    <row r="4" spans="1:6">
      <c r="A4" s="29" t="s">
        <v>86</v>
      </c>
      <c r="B4" s="31">
        <f>'budget étudiant type'!E$81</f>
        <v>0</v>
      </c>
      <c r="C4" s="29" t="e">
        <f t="shared" si="0"/>
        <v>#N/A</v>
      </c>
      <c r="D4" s="29" t="e">
        <f t="shared" si="1"/>
        <v>#N/A</v>
      </c>
      <c r="E4" s="31">
        <f>'budget étudiant type'!E$79</f>
        <v>0</v>
      </c>
      <c r="F4" s="31">
        <f>'budget étudiant type'!E$16</f>
        <v>0</v>
      </c>
    </row>
    <row r="5" spans="1:6">
      <c r="A5" s="29" t="s">
        <v>87</v>
      </c>
      <c r="B5" s="31">
        <f>'budget étudiant type'!F$81</f>
        <v>0</v>
      </c>
      <c r="C5" s="29" t="e">
        <f t="shared" si="0"/>
        <v>#N/A</v>
      </c>
      <c r="D5" s="29" t="e">
        <f t="shared" si="1"/>
        <v>#N/A</v>
      </c>
      <c r="E5" s="31">
        <f>'budget étudiant type'!F$79</f>
        <v>0</v>
      </c>
      <c r="F5" s="31">
        <f>'budget étudiant type'!F$16</f>
        <v>0</v>
      </c>
    </row>
    <row r="6" spans="1:6">
      <c r="A6" s="29" t="s">
        <v>88</v>
      </c>
      <c r="B6" s="31">
        <f>'budget étudiant type'!G$81</f>
        <v>0</v>
      </c>
      <c r="C6" s="29" t="e">
        <f t="shared" si="0"/>
        <v>#N/A</v>
      </c>
      <c r="D6" s="29" t="e">
        <f t="shared" si="1"/>
        <v>#N/A</v>
      </c>
      <c r="E6" s="31">
        <f>'budget étudiant type'!G$79</f>
        <v>0</v>
      </c>
      <c r="F6" s="31">
        <f>'budget étudiant type'!G$16</f>
        <v>0</v>
      </c>
    </row>
    <row r="7" spans="1:6">
      <c r="A7" s="29" t="s">
        <v>89</v>
      </c>
      <c r="B7" s="31">
        <f>'budget étudiant type'!H$81</f>
        <v>0</v>
      </c>
      <c r="C7" s="29" t="e">
        <f t="shared" si="0"/>
        <v>#N/A</v>
      </c>
      <c r="D7" s="29" t="e">
        <f t="shared" si="1"/>
        <v>#N/A</v>
      </c>
      <c r="E7" s="31">
        <f>'budget étudiant type'!H$79</f>
        <v>0</v>
      </c>
      <c r="F7" s="31">
        <f>'budget étudiant type'!H$16</f>
        <v>0</v>
      </c>
    </row>
    <row r="8" spans="1:6">
      <c r="A8" s="29" t="s">
        <v>90</v>
      </c>
      <c r="B8" s="31">
        <f>'budget étudiant type'!I$81</f>
        <v>0</v>
      </c>
      <c r="C8" s="29" t="e">
        <f t="shared" si="0"/>
        <v>#N/A</v>
      </c>
      <c r="D8" s="29" t="e">
        <f t="shared" si="1"/>
        <v>#N/A</v>
      </c>
      <c r="E8" s="31">
        <f>'budget étudiant type'!I$79</f>
        <v>0</v>
      </c>
      <c r="F8" s="31">
        <f>'budget étudiant type'!I$16</f>
        <v>0</v>
      </c>
    </row>
    <row r="9" spans="1:6">
      <c r="A9" s="29" t="s">
        <v>91</v>
      </c>
      <c r="B9" s="31">
        <f>'budget étudiant type'!J$81</f>
        <v>0</v>
      </c>
      <c r="C9" s="29" t="e">
        <f t="shared" si="0"/>
        <v>#N/A</v>
      </c>
      <c r="D9" s="29" t="e">
        <f t="shared" si="1"/>
        <v>#N/A</v>
      </c>
      <c r="E9" s="31">
        <f>'budget étudiant type'!J$79</f>
        <v>0</v>
      </c>
      <c r="F9" s="31">
        <f>'budget étudiant type'!J$16</f>
        <v>0</v>
      </c>
    </row>
    <row r="10" spans="1:6">
      <c r="A10" s="29" t="s">
        <v>92</v>
      </c>
      <c r="B10" s="31">
        <f>'budget étudiant type'!K$81</f>
        <v>0</v>
      </c>
      <c r="C10" s="29" t="e">
        <f t="shared" si="0"/>
        <v>#N/A</v>
      </c>
      <c r="D10" s="29" t="e">
        <f t="shared" si="1"/>
        <v>#N/A</v>
      </c>
      <c r="E10" s="31">
        <f>'budget étudiant type'!K$79</f>
        <v>0</v>
      </c>
      <c r="F10" s="31">
        <f>'budget étudiant type'!K$16</f>
        <v>0</v>
      </c>
    </row>
    <row r="11" spans="1:6">
      <c r="A11" s="29" t="s">
        <v>93</v>
      </c>
      <c r="B11" s="31">
        <f>'budget étudiant type'!L$81</f>
        <v>0</v>
      </c>
      <c r="C11" s="29" t="e">
        <f t="shared" si="0"/>
        <v>#N/A</v>
      </c>
      <c r="D11" s="29" t="e">
        <f t="shared" si="1"/>
        <v>#N/A</v>
      </c>
      <c r="E11" s="31">
        <f>'budget étudiant type'!L$79</f>
        <v>0</v>
      </c>
      <c r="F11" s="31">
        <f>'budget étudiant type'!L$16</f>
        <v>0</v>
      </c>
    </row>
    <row r="12" spans="1:6">
      <c r="A12" s="29" t="s">
        <v>94</v>
      </c>
      <c r="B12" s="31">
        <f>'budget étudiant type'!M$81</f>
        <v>0</v>
      </c>
      <c r="C12" s="29" t="e">
        <f t="shared" si="0"/>
        <v>#N/A</v>
      </c>
      <c r="D12" s="29" t="e">
        <f t="shared" si="1"/>
        <v>#N/A</v>
      </c>
      <c r="E12" s="31">
        <f>'budget étudiant type'!M$79</f>
        <v>0</v>
      </c>
      <c r="F12" s="31">
        <f>'budget étudiant type'!M$16</f>
        <v>0</v>
      </c>
    </row>
    <row r="13" spans="1:6">
      <c r="A13" s="29" t="s">
        <v>95</v>
      </c>
      <c r="B13" s="31">
        <f>'budget étudiant type'!N$81</f>
        <v>0</v>
      </c>
      <c r="C13" s="29" t="e">
        <f t="shared" si="0"/>
        <v>#N/A</v>
      </c>
      <c r="D13" s="29" t="e">
        <f t="shared" si="1"/>
        <v>#N/A</v>
      </c>
      <c r="E13" s="31">
        <f>'budget étudiant type'!N$79</f>
        <v>0</v>
      </c>
      <c r="F13" s="31">
        <f>'budget étudiant type'!N$16</f>
        <v>0</v>
      </c>
    </row>
  </sheetData>
  <sheetProtection sheet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étudiant type</vt:lpstr>
      <vt:lpstr>Répartition des dépenses</vt:lpstr>
      <vt:lpstr>analyse graphique</vt:lpstr>
      <vt:lpstr>SOLDE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</dc:creator>
  <cp:lastModifiedBy>IEFP</cp:lastModifiedBy>
  <cp:lastPrinted>2013-03-18T12:25:18Z</cp:lastPrinted>
  <dcterms:created xsi:type="dcterms:W3CDTF">2013-03-15T14:28:03Z</dcterms:created>
  <dcterms:modified xsi:type="dcterms:W3CDTF">2013-03-19T11:12:10Z</dcterms:modified>
</cp:coreProperties>
</file>